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21б" sheetId="1" r:id="rId1"/>
  </sheets>
  <definedNames/>
  <calcPr fullCalcOnLoad="1"/>
</workbook>
</file>

<file path=xl/sharedStrings.xml><?xml version="1.0" encoding="utf-8"?>
<sst xmlns="http://schemas.openxmlformats.org/spreadsheetml/2006/main" count="162" uniqueCount="154">
  <si>
    <t>Расчет расходов по экономическим статьям</t>
  </si>
  <si>
    <t>ш51</t>
  </si>
  <si>
    <t>Эконом.статья</t>
  </si>
  <si>
    <t>Наименование расходов</t>
  </si>
  <si>
    <t>Бюджет, всего</t>
  </si>
  <si>
    <t>в том числе</t>
  </si>
  <si>
    <t>1 кв</t>
  </si>
  <si>
    <t>2 кв</t>
  </si>
  <si>
    <t>3 кв</t>
  </si>
  <si>
    <t>4 кв</t>
  </si>
  <si>
    <t>Заработная плата</t>
  </si>
  <si>
    <t>Выплата 30 летним</t>
  </si>
  <si>
    <t>Региональная надбавка</t>
  </si>
  <si>
    <t>Дополнительный отпуск библиотекарям</t>
  </si>
  <si>
    <t>Инвалиды</t>
  </si>
  <si>
    <t>Звание</t>
  </si>
  <si>
    <t>50 % библиотекарям</t>
  </si>
  <si>
    <t>Медработники</t>
  </si>
  <si>
    <t>Вознаграждение за функции классного руководителя</t>
  </si>
  <si>
    <t>Прочие выплаты</t>
  </si>
  <si>
    <t>Компенсация на книгоиздательскую продукцию</t>
  </si>
  <si>
    <t>Пособие на ребенка от 1,5 до 3-х лет</t>
  </si>
  <si>
    <t>Начисления на выплаты по оплате труда (30,2)</t>
  </si>
  <si>
    <t>Услуги связи</t>
  </si>
  <si>
    <t>Установка телефонов и др. средств связи</t>
  </si>
  <si>
    <t>Абон.и поврем.опл.междугор. и местн.соедин.</t>
  </si>
  <si>
    <t>Приобретение почтовых марок, конвертов</t>
  </si>
  <si>
    <t>Оплата радиоточек (абонентская плата)</t>
  </si>
  <si>
    <t>Оплата соединит., спец.и прямых линий связи (Гвардинфо)</t>
  </si>
  <si>
    <t>Подключение и использование сети Интерент</t>
  </si>
  <si>
    <t>Передача информации для ИФНС</t>
  </si>
  <si>
    <t>Другие аналогичные расходы (расшифровать)</t>
  </si>
  <si>
    <t>Транспортные услуги</t>
  </si>
  <si>
    <t>Оплата проезда по служебным командировкам</t>
  </si>
  <si>
    <t xml:space="preserve">Оплата постельн.принадл.в трансп.,не вкл.в ст-ть билета </t>
  </si>
  <si>
    <t>Обеспеч.должн.лиц проездн.докум.в служебн.целях</t>
  </si>
  <si>
    <t>Коммунальные услуги</t>
  </si>
  <si>
    <t>Оплата отопления и технологических нужд 2230100</t>
  </si>
  <si>
    <t>Оплата потребления газа 22300300</t>
  </si>
  <si>
    <t>Оплата потребления электрической энергии 2230400</t>
  </si>
  <si>
    <t>Оплата водоснабжения помещений 2230200</t>
  </si>
  <si>
    <t xml:space="preserve">      в т.ч. вода</t>
  </si>
  <si>
    <t xml:space="preserve">      в т.ч. стоки</t>
  </si>
  <si>
    <t>Арендная плата за пользование имуществом</t>
  </si>
  <si>
    <t>Наем транспортных средств</t>
  </si>
  <si>
    <t>Услуги по содержанию имущества</t>
  </si>
  <si>
    <t>Вывоз мусора</t>
  </si>
  <si>
    <t>Дератизация, дезинфекция</t>
  </si>
  <si>
    <t>Эксплуатация АПС</t>
  </si>
  <si>
    <t>Эксплуатация охранной сигнализации</t>
  </si>
  <si>
    <t>Эксплуатация ЕДС</t>
  </si>
  <si>
    <t>Мойка транспорта</t>
  </si>
  <si>
    <t>Ремонт зданий и помещений</t>
  </si>
  <si>
    <t>Ремонт по предписанию СЭС</t>
  </si>
  <si>
    <t>Обслуживание инженерно-коммуникационных сетей</t>
  </si>
  <si>
    <t>Ремонт оборудования,  бытовой техники</t>
  </si>
  <si>
    <t>Тех.обслуживание газового оборудования</t>
  </si>
  <si>
    <t>Тех.обслуживание оргтехники</t>
  </si>
  <si>
    <t>Пропитка</t>
  </si>
  <si>
    <t>Замер сопротивления проводов</t>
  </si>
  <si>
    <t>Заземление</t>
  </si>
  <si>
    <t>Калибровка и клеймение весового хозяйства</t>
  </si>
  <si>
    <t>Установка счетчиков воды, тепла и др.</t>
  </si>
  <si>
    <t>Зарядка огнетушителей</t>
  </si>
  <si>
    <t>Ремонт АПС</t>
  </si>
  <si>
    <t>Обрезка и уничтожение деревьев</t>
  </si>
  <si>
    <t>Энергосбережение</t>
  </si>
  <si>
    <t>Прочие услуги</t>
  </si>
  <si>
    <t>Установка АПС</t>
  </si>
  <si>
    <t>Установка охранной сигнализации</t>
  </si>
  <si>
    <t>Пожарная декларация</t>
  </si>
  <si>
    <t>Установка ЕДС</t>
  </si>
  <si>
    <t>Проведение меропр.в рамках текущей деятельности</t>
  </si>
  <si>
    <t>Монтаж лок.сети,програм.обеспеч.,обновл.справ.-информ.баз данных</t>
  </si>
  <si>
    <t>Мед.осмотр сан.минимум</t>
  </si>
  <si>
    <t>Изготовление печатей, штампов, бланков</t>
  </si>
  <si>
    <t>Подписка на газеты, журналы ( не для библиотек)</t>
  </si>
  <si>
    <t>Инкассация</t>
  </si>
  <si>
    <t>Стоянка служебного транспорта</t>
  </si>
  <si>
    <t>Страхование транспортных средств, адм.сбор</t>
  </si>
  <si>
    <t>Проведен.инвентаризац., паспортизац.основных ср-в</t>
  </si>
  <si>
    <t>Оплата мест в гостиницах в командировках</t>
  </si>
  <si>
    <t>Оплата стоимости обучения на курсах повыш.квалиф.</t>
  </si>
  <si>
    <t>Закрепление земельных участков</t>
  </si>
  <si>
    <t>Услуги в области информационных технологий</t>
  </si>
  <si>
    <t>Оплата семейного обучения в ОУ</t>
  </si>
  <si>
    <t>Оплата банковск.услуг по перечислению зарплаты</t>
  </si>
  <si>
    <t>Оплата РМО, экспертных групп по договорам</t>
  </si>
  <si>
    <t>Проектно-сметная документация</t>
  </si>
  <si>
    <t>Утилизация ламп</t>
  </si>
  <si>
    <t>Сан.-эпид анализы в ОУ,экспертиза здания</t>
  </si>
  <si>
    <t>Изменение Устава</t>
  </si>
  <si>
    <t>Услуги по оформлению лицензирования</t>
  </si>
  <si>
    <t>Аттестация рабочих мест</t>
  </si>
  <si>
    <t>Очистка канализационных колодцев</t>
  </si>
  <si>
    <t>Питание 2260100</t>
  </si>
  <si>
    <t>Классные журналы</t>
  </si>
  <si>
    <t>Услуги вневед.охраны</t>
  </si>
  <si>
    <t>Социальное обеспечение</t>
  </si>
  <si>
    <t>Лечебное пособие</t>
  </si>
  <si>
    <t>Компенсация части родительской платы</t>
  </si>
  <si>
    <t>Прочие расходы</t>
  </si>
  <si>
    <t>Налог на имущество</t>
  </si>
  <si>
    <t>Налог на транспорт</t>
  </si>
  <si>
    <t>Оплата госпошлины за техосмотр транспорта</t>
  </si>
  <si>
    <t>Оплата госпошлины за регистрацию транспортн.средств</t>
  </si>
  <si>
    <t>Штрафы и пени за несвоевременную уплату налогов</t>
  </si>
  <si>
    <t>Выплаты по исполнительным листам</t>
  </si>
  <si>
    <t>Оплата взносов за участие  в спортивных соревнованиях</t>
  </si>
  <si>
    <t>Оплата взносов за участие  в конференциях, семинарах</t>
  </si>
  <si>
    <t>Приобретен.ценных подарков, значков, нагрудн.знаков</t>
  </si>
  <si>
    <t>Прочие расходы (расшифровать)</t>
  </si>
  <si>
    <t xml:space="preserve"> Увеличение стоимости основных средств</t>
  </si>
  <si>
    <t>Приобретение книжной продукции для библ.фонда</t>
  </si>
  <si>
    <t>Бытовая техника, оборудование,мед.оборудование</t>
  </si>
  <si>
    <t>Мебель</t>
  </si>
  <si>
    <t xml:space="preserve">Вычислительная и оргтехника </t>
  </si>
  <si>
    <t>Сценическо-постановоч.оборудов.,театр.костюмы</t>
  </si>
  <si>
    <t>Наглядные пособия и экспонаты ( срок более 12 м.)</t>
  </si>
  <si>
    <t>Посуда ( срок более 12 м.)</t>
  </si>
  <si>
    <t>Хоз. инвентарь ( срок более 12 м.)</t>
  </si>
  <si>
    <t>Огнетушители, пожарные рукава</t>
  </si>
  <si>
    <t>Приборы учета воды, тепла и др.</t>
  </si>
  <si>
    <t>Автомобили</t>
  </si>
  <si>
    <t>Спортинвентарь</t>
  </si>
  <si>
    <t>Теле-видеоаппаратура</t>
  </si>
  <si>
    <t>Прочие основные средства (расшифровать)</t>
  </si>
  <si>
    <t xml:space="preserve"> Увеличение стоимости материальных запасов</t>
  </si>
  <si>
    <t>Приобретен.книжн.и справочн.. лит-ры (кроме библ.фонда)</t>
  </si>
  <si>
    <t>Приобретение катриджей к оргтехнике</t>
  </si>
  <si>
    <t>Посуда, инвент. лаборат.оборудов.(срок до 12 мес)</t>
  </si>
  <si>
    <t>Приобрет.медикаментов, перевязоч.ср-в, аптечек 3400200</t>
  </si>
  <si>
    <t>Мягкий инвентарь</t>
  </si>
  <si>
    <t>ГСМ 3400300</t>
  </si>
  <si>
    <t>Канцтовары</t>
  </si>
  <si>
    <t>Хоз.материалы ( срок менее 12 месяцев)</t>
  </si>
  <si>
    <t>Строительные материалы</t>
  </si>
  <si>
    <t>Запчасти</t>
  </si>
  <si>
    <t>Реактивы,химикаты, химпосуда</t>
  </si>
  <si>
    <t>Чистящие, моющие средства 3400500</t>
  </si>
  <si>
    <t>Спецодежда</t>
  </si>
  <si>
    <t>Люминисцентные лампы</t>
  </si>
  <si>
    <t>Пособия, игрушки, классные журналы</t>
  </si>
  <si>
    <t>Продукты питания 3400100</t>
  </si>
  <si>
    <t>Прочие</t>
  </si>
  <si>
    <t>Всего расходов</t>
  </si>
  <si>
    <t>ДОХОД</t>
  </si>
  <si>
    <t>30 лет    211 ст</t>
  </si>
  <si>
    <t>30 лет    213 ст</t>
  </si>
  <si>
    <t>30 летВСЕГО</t>
  </si>
  <si>
    <t>итого без 30 лет</t>
  </si>
  <si>
    <t>расход</t>
  </si>
  <si>
    <t>без 212</t>
  </si>
  <si>
    <t>212 статья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</si>
</sst>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180" fontId="1" fillId="0" borderId="1" xfId="0" applyNumberFormat="1" applyFont="1" applyFill="1" applyBorder="1" applyAlignment="1">
      <alignment/>
    </xf>
    <xf numFmtId="180" fontId="2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 wrapText="1"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1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0" fontId="3" fillId="0" borderId="1" xfId="0" applyFont="1" applyBorder="1" applyAlignment="1">
      <alignment horizontal="justify" wrapText="1"/>
    </xf>
    <xf numFmtId="0" fontId="5" fillId="0" borderId="3" xfId="0" applyFont="1" applyBorder="1" applyAlignment="1">
      <alignment/>
    </xf>
    <xf numFmtId="0" fontId="3" fillId="0" borderId="1" xfId="0" applyFont="1" applyFill="1" applyBorder="1" applyAlignment="1">
      <alignment horizontal="justify" wrapText="1"/>
    </xf>
    <xf numFmtId="0" fontId="8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2" fillId="0" borderId="3" xfId="0" applyFont="1" applyBorder="1" applyAlignment="1">
      <alignment/>
    </xf>
    <xf numFmtId="180" fontId="2" fillId="0" borderId="5" xfId="0" applyNumberFormat="1" applyFont="1" applyFill="1" applyBorder="1" applyAlignment="1">
      <alignment/>
    </xf>
    <xf numFmtId="180" fontId="0" fillId="0" borderId="1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1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 wrapText="1"/>
    </xf>
    <xf numFmtId="2" fontId="0" fillId="0" borderId="8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workbookViewId="0" topLeftCell="B121">
      <selection activeCell="G14" sqref="G14"/>
    </sheetView>
  </sheetViews>
  <sheetFormatPr defaultColWidth="9.140625" defaultRowHeight="12.75"/>
  <cols>
    <col min="2" max="2" width="40.140625" style="0" customWidth="1"/>
  </cols>
  <sheetData>
    <row r="1" spans="1:7" ht="15">
      <c r="A1" s="1" t="e">
        <f>#REF!</f>
        <v>#REF!</v>
      </c>
      <c r="B1" t="e">
        <f>#REF!</f>
        <v>#REF!</v>
      </c>
      <c r="C1" s="2"/>
      <c r="D1" s="2"/>
      <c r="E1" s="2"/>
      <c r="F1" s="2"/>
      <c r="G1" s="2"/>
    </row>
    <row r="2" spans="1:7" ht="15">
      <c r="A2" s="3"/>
      <c r="B2" s="1" t="s">
        <v>0</v>
      </c>
      <c r="C2" s="40" t="s">
        <v>1</v>
      </c>
      <c r="D2" s="40"/>
      <c r="E2" s="40"/>
      <c r="F2" s="40"/>
      <c r="G2" s="40"/>
    </row>
    <row r="3" spans="1:7" ht="12.75" customHeight="1">
      <c r="A3" s="41" t="s">
        <v>2</v>
      </c>
      <c r="B3" s="44" t="s">
        <v>3</v>
      </c>
      <c r="C3" s="47" t="s">
        <v>4</v>
      </c>
      <c r="D3" s="50" t="s">
        <v>5</v>
      </c>
      <c r="E3" s="51"/>
      <c r="F3" s="51"/>
      <c r="G3" s="52"/>
    </row>
    <row r="4" spans="1:7" ht="12.75">
      <c r="A4" s="42"/>
      <c r="B4" s="45"/>
      <c r="C4" s="48"/>
      <c r="D4" s="53"/>
      <c r="E4" s="54"/>
      <c r="F4" s="54"/>
      <c r="G4" s="55"/>
    </row>
    <row r="5" spans="1:7" ht="12.75">
      <c r="A5" s="43"/>
      <c r="B5" s="46"/>
      <c r="C5" s="49"/>
      <c r="D5" s="5" t="s">
        <v>6</v>
      </c>
      <c r="E5" s="5" t="s">
        <v>7</v>
      </c>
      <c r="F5" s="5" t="s">
        <v>8</v>
      </c>
      <c r="G5" s="5" t="s">
        <v>9</v>
      </c>
    </row>
    <row r="6" spans="1:7" ht="21" customHeight="1">
      <c r="A6" s="6">
        <v>211</v>
      </c>
      <c r="B6" s="7" t="s">
        <v>10</v>
      </c>
      <c r="C6" s="9">
        <f>D6+E6+F6+G6</f>
        <v>60</v>
      </c>
      <c r="D6" s="9">
        <f>D7+D8+D9+D10+D11+D12+D13+D14+D15</f>
        <v>10</v>
      </c>
      <c r="E6" s="9">
        <f>E7+E8+E9+E10+E11+E12+E13+E14+E15</f>
        <v>15</v>
      </c>
      <c r="F6" s="9">
        <f>F7+F8+F9+F10+F11+F12+F13+F14+F15</f>
        <v>15</v>
      </c>
      <c r="G6" s="9">
        <f>G7+G8+G9+G10+G11+G12+G13+G14+G15</f>
        <v>20</v>
      </c>
    </row>
    <row r="7" spans="1:7" ht="16.5" customHeight="1">
      <c r="A7" s="6"/>
      <c r="B7" s="10" t="s">
        <v>10</v>
      </c>
      <c r="C7" s="9">
        <f aca="true" t="shared" si="0" ref="C7:C71">D7+E7+F7+G7</f>
        <v>0</v>
      </c>
      <c r="D7" s="9"/>
      <c r="E7" s="9"/>
      <c r="F7" s="9"/>
      <c r="G7" s="9"/>
    </row>
    <row r="8" spans="1:7" ht="15.75" customHeight="1">
      <c r="A8" s="6"/>
      <c r="B8" s="10" t="s">
        <v>11</v>
      </c>
      <c r="C8" s="9">
        <f t="shared" si="0"/>
        <v>60</v>
      </c>
      <c r="D8" s="9">
        <v>10</v>
      </c>
      <c r="E8" s="9">
        <v>15</v>
      </c>
      <c r="F8" s="9">
        <v>15</v>
      </c>
      <c r="G8" s="9">
        <v>20</v>
      </c>
    </row>
    <row r="9" spans="1:7" ht="14.25" customHeight="1">
      <c r="A9" s="11"/>
      <c r="B9" s="10" t="s">
        <v>12</v>
      </c>
      <c r="C9" s="9">
        <f t="shared" si="0"/>
        <v>0</v>
      </c>
      <c r="D9" s="9"/>
      <c r="E9" s="9"/>
      <c r="F9" s="9"/>
      <c r="G9" s="9"/>
    </row>
    <row r="10" spans="1:7" ht="15" customHeight="1">
      <c r="A10" s="11"/>
      <c r="B10" s="10" t="s">
        <v>13</v>
      </c>
      <c r="C10" s="9">
        <f t="shared" si="0"/>
        <v>0</v>
      </c>
      <c r="D10" s="9"/>
      <c r="E10" s="9"/>
      <c r="F10" s="9"/>
      <c r="G10" s="9"/>
    </row>
    <row r="11" spans="1:7" ht="15">
      <c r="A11" s="11"/>
      <c r="B11" s="10" t="s">
        <v>14</v>
      </c>
      <c r="C11" s="9">
        <f t="shared" si="0"/>
        <v>0</v>
      </c>
      <c r="D11" s="9"/>
      <c r="E11" s="9"/>
      <c r="F11" s="9"/>
      <c r="G11" s="9"/>
    </row>
    <row r="12" spans="1:7" ht="14.25" customHeight="1">
      <c r="A12" s="11"/>
      <c r="B12" s="10" t="s">
        <v>15</v>
      </c>
      <c r="C12" s="9">
        <f t="shared" si="0"/>
        <v>0</v>
      </c>
      <c r="D12" s="9"/>
      <c r="E12" s="9"/>
      <c r="F12" s="9"/>
      <c r="G12" s="9"/>
    </row>
    <row r="13" spans="1:7" ht="16.5" customHeight="1">
      <c r="A13" s="11"/>
      <c r="B13" s="10" t="s">
        <v>16</v>
      </c>
      <c r="C13" s="9">
        <f t="shared" si="0"/>
        <v>0</v>
      </c>
      <c r="D13" s="9"/>
      <c r="E13" s="9"/>
      <c r="F13" s="9"/>
      <c r="G13" s="9"/>
    </row>
    <row r="14" spans="1:7" ht="14.25" customHeight="1">
      <c r="A14" s="11"/>
      <c r="B14" s="10" t="s">
        <v>17</v>
      </c>
      <c r="C14" s="9">
        <f t="shared" si="0"/>
        <v>0</v>
      </c>
      <c r="D14" s="9"/>
      <c r="E14" s="9"/>
      <c r="F14" s="9"/>
      <c r="G14" s="9"/>
    </row>
    <row r="15" spans="1:7" ht="29.25" customHeight="1">
      <c r="A15" s="11"/>
      <c r="B15" s="10" t="s">
        <v>18</v>
      </c>
      <c r="C15" s="9">
        <f t="shared" si="0"/>
        <v>0</v>
      </c>
      <c r="D15" s="9"/>
      <c r="E15" s="9"/>
      <c r="F15" s="9"/>
      <c r="G15" s="9"/>
    </row>
    <row r="16" spans="1:7" ht="15" customHeight="1">
      <c r="A16" s="6">
        <v>212</v>
      </c>
      <c r="B16" s="7" t="s">
        <v>19</v>
      </c>
      <c r="C16" s="9">
        <f t="shared" si="0"/>
        <v>71.6</v>
      </c>
      <c r="D16" s="9">
        <f>D17+D18</f>
        <v>18</v>
      </c>
      <c r="E16" s="9">
        <f>E17+E18</f>
        <v>18</v>
      </c>
      <c r="F16" s="9">
        <f>F17+F18</f>
        <v>18</v>
      </c>
      <c r="G16" s="9">
        <f>G17+G18</f>
        <v>17.6</v>
      </c>
    </row>
    <row r="17" spans="1:7" ht="14.25" customHeight="1">
      <c r="A17" s="11"/>
      <c r="B17" s="10" t="s">
        <v>20</v>
      </c>
      <c r="C17" s="9">
        <f t="shared" si="0"/>
        <v>68.6</v>
      </c>
      <c r="D17" s="9">
        <v>17.2</v>
      </c>
      <c r="E17" s="9">
        <v>17.2</v>
      </c>
      <c r="F17" s="9">
        <v>17.2</v>
      </c>
      <c r="G17" s="9">
        <v>17</v>
      </c>
    </row>
    <row r="18" spans="1:7" ht="15" customHeight="1">
      <c r="A18" s="11"/>
      <c r="B18" s="10" t="s">
        <v>21</v>
      </c>
      <c r="C18" s="9">
        <f t="shared" si="0"/>
        <v>3.0000000000000004</v>
      </c>
      <c r="D18" s="9">
        <v>0.8</v>
      </c>
      <c r="E18" s="9">
        <v>0.8</v>
      </c>
      <c r="F18" s="9">
        <v>0.8</v>
      </c>
      <c r="G18" s="9">
        <v>0.6</v>
      </c>
    </row>
    <row r="19" spans="1:7" ht="27.75" customHeight="1">
      <c r="A19" s="6">
        <v>213</v>
      </c>
      <c r="B19" s="7" t="s">
        <v>22</v>
      </c>
      <c r="C19" s="9">
        <f t="shared" si="0"/>
        <v>18.1</v>
      </c>
      <c r="D19" s="9">
        <v>3</v>
      </c>
      <c r="E19" s="9">
        <v>4.5</v>
      </c>
      <c r="F19" s="9">
        <v>4.5</v>
      </c>
      <c r="G19" s="9">
        <v>6.1</v>
      </c>
    </row>
    <row r="20" spans="1:7" ht="15">
      <c r="A20" s="6">
        <v>221</v>
      </c>
      <c r="B20" s="12" t="s">
        <v>23</v>
      </c>
      <c r="C20" s="9">
        <f t="shared" si="0"/>
        <v>8.8</v>
      </c>
      <c r="D20" s="9">
        <v>2.9</v>
      </c>
      <c r="E20" s="9">
        <f>E21+E22+E23+E24+E25+E26+E27+E28</f>
        <v>2.2</v>
      </c>
      <c r="F20" s="9">
        <f>F21+F22+F23+F24+F25+F26+F27+F28</f>
        <v>2.2</v>
      </c>
      <c r="G20" s="9">
        <v>1.5</v>
      </c>
    </row>
    <row r="21" spans="1:7" ht="15">
      <c r="A21" s="6"/>
      <c r="B21" s="13" t="s">
        <v>24</v>
      </c>
      <c r="C21" s="9">
        <f t="shared" si="0"/>
        <v>0</v>
      </c>
      <c r="D21" s="9"/>
      <c r="E21" s="9"/>
      <c r="F21" s="9"/>
      <c r="G21" s="9"/>
    </row>
    <row r="22" spans="1:7" ht="14.25" customHeight="1">
      <c r="A22" s="6"/>
      <c r="B22" s="14" t="s">
        <v>25</v>
      </c>
      <c r="C22" s="9">
        <f t="shared" si="0"/>
        <v>8.8</v>
      </c>
      <c r="D22" s="9">
        <v>2.2</v>
      </c>
      <c r="E22" s="9">
        <v>2.2</v>
      </c>
      <c r="F22" s="9">
        <v>2.2</v>
      </c>
      <c r="G22" s="9">
        <v>2.2</v>
      </c>
    </row>
    <row r="23" spans="1:7" ht="15">
      <c r="A23" s="6"/>
      <c r="B23" s="13" t="s">
        <v>26</v>
      </c>
      <c r="C23" s="9">
        <f t="shared" si="0"/>
        <v>0</v>
      </c>
      <c r="D23" s="9"/>
      <c r="E23" s="9"/>
      <c r="F23" s="9"/>
      <c r="G23" s="9"/>
    </row>
    <row r="24" spans="1:7" ht="15">
      <c r="A24" s="6"/>
      <c r="B24" s="13" t="s">
        <v>27</v>
      </c>
      <c r="C24" s="9">
        <f t="shared" si="0"/>
        <v>0</v>
      </c>
      <c r="D24" s="9"/>
      <c r="E24" s="9"/>
      <c r="F24" s="9"/>
      <c r="G24" s="9"/>
    </row>
    <row r="25" spans="1:7" ht="24" customHeight="1">
      <c r="A25" s="15"/>
      <c r="B25" s="16" t="s">
        <v>28</v>
      </c>
      <c r="C25" s="9">
        <f t="shared" si="0"/>
        <v>0</v>
      </c>
      <c r="D25" s="9"/>
      <c r="E25" s="9"/>
      <c r="F25" s="9"/>
      <c r="G25" s="9"/>
    </row>
    <row r="26" spans="1:7" ht="16.5" customHeight="1">
      <c r="A26" s="11"/>
      <c r="B26" s="16" t="s">
        <v>29</v>
      </c>
      <c r="C26" s="9">
        <f t="shared" si="0"/>
        <v>0</v>
      </c>
      <c r="D26" s="9"/>
      <c r="E26" s="9"/>
      <c r="F26" s="9"/>
      <c r="G26" s="9"/>
    </row>
    <row r="27" spans="1:7" ht="14.25" customHeight="1">
      <c r="A27" s="11"/>
      <c r="B27" s="16" t="s">
        <v>30</v>
      </c>
      <c r="C27" s="9">
        <f t="shared" si="0"/>
        <v>0</v>
      </c>
      <c r="D27" s="9"/>
      <c r="E27" s="9"/>
      <c r="F27" s="9"/>
      <c r="G27" s="9"/>
    </row>
    <row r="28" spans="1:7" ht="13.5" customHeight="1">
      <c r="A28" s="11"/>
      <c r="B28" s="16" t="s">
        <v>31</v>
      </c>
      <c r="C28" s="9">
        <f t="shared" si="0"/>
        <v>0</v>
      </c>
      <c r="D28" s="9"/>
      <c r="E28" s="9"/>
      <c r="F28" s="9"/>
      <c r="G28" s="9"/>
    </row>
    <row r="29" spans="1:7" ht="15">
      <c r="A29" s="6">
        <v>222</v>
      </c>
      <c r="B29" s="12" t="s">
        <v>32</v>
      </c>
      <c r="C29" s="9">
        <f t="shared" si="0"/>
        <v>0</v>
      </c>
      <c r="D29" s="9">
        <f>D30+D31+D32</f>
        <v>0</v>
      </c>
      <c r="E29" s="9">
        <f>E30+E31+E32</f>
        <v>0</v>
      </c>
      <c r="F29" s="9">
        <f>F30+F31+F32</f>
        <v>0</v>
      </c>
      <c r="G29" s="9">
        <f>G30+G31+G32</f>
        <v>0</v>
      </c>
    </row>
    <row r="30" spans="1:7" ht="15">
      <c r="A30" s="15"/>
      <c r="B30" s="17" t="s">
        <v>33</v>
      </c>
      <c r="C30" s="9">
        <f t="shared" si="0"/>
        <v>0</v>
      </c>
      <c r="D30" s="9"/>
      <c r="E30" s="9"/>
      <c r="F30" s="9"/>
      <c r="G30" s="9"/>
    </row>
    <row r="31" spans="1:7" ht="15">
      <c r="A31" s="11"/>
      <c r="B31" s="17" t="s">
        <v>34</v>
      </c>
      <c r="C31" s="9">
        <f t="shared" si="0"/>
        <v>0</v>
      </c>
      <c r="D31" s="9"/>
      <c r="E31" s="9"/>
      <c r="F31" s="9"/>
      <c r="G31" s="9"/>
    </row>
    <row r="32" spans="1:7" ht="15">
      <c r="A32" s="11"/>
      <c r="B32" s="17" t="s">
        <v>35</v>
      </c>
      <c r="C32" s="9">
        <f t="shared" si="0"/>
        <v>0</v>
      </c>
      <c r="D32" s="9"/>
      <c r="E32" s="9"/>
      <c r="F32" s="9"/>
      <c r="G32" s="9"/>
    </row>
    <row r="33" spans="1:7" ht="14.25" customHeight="1">
      <c r="A33" s="6">
        <v>223</v>
      </c>
      <c r="B33" s="7" t="s">
        <v>36</v>
      </c>
      <c r="C33" s="9">
        <f t="shared" si="0"/>
        <v>1276</v>
      </c>
      <c r="D33" s="9">
        <f>D34+D35+D36+D37+D38+D39</f>
        <v>702</v>
      </c>
      <c r="E33" s="9">
        <f>E34+E35+E36+E37+E38+E39</f>
        <v>204.70000000000002</v>
      </c>
      <c r="F33" s="9">
        <f>F34+F35+F36+F37+F38+F39</f>
        <v>77.1</v>
      </c>
      <c r="G33" s="9">
        <f>G34+G35+G36+G37+G38+G39</f>
        <v>292.2</v>
      </c>
    </row>
    <row r="34" spans="1:7" ht="14.25" customHeight="1">
      <c r="A34" s="11"/>
      <c r="B34" s="10" t="s">
        <v>37</v>
      </c>
      <c r="C34" s="9">
        <f t="shared" si="0"/>
        <v>906.8</v>
      </c>
      <c r="D34" s="9">
        <v>544.1</v>
      </c>
      <c r="E34" s="9">
        <v>136</v>
      </c>
      <c r="F34" s="9">
        <v>45.3</v>
      </c>
      <c r="G34" s="9">
        <v>181.4</v>
      </c>
    </row>
    <row r="35" spans="1:7" ht="12.75" customHeight="1">
      <c r="A35" s="11"/>
      <c r="B35" s="10" t="s">
        <v>38</v>
      </c>
      <c r="C35" s="9">
        <f t="shared" si="0"/>
        <v>0</v>
      </c>
      <c r="D35" s="9"/>
      <c r="E35" s="9"/>
      <c r="F35" s="9"/>
      <c r="G35" s="9"/>
    </row>
    <row r="36" spans="1:7" ht="12.75" customHeight="1">
      <c r="A36" s="11"/>
      <c r="B36" s="10" t="s">
        <v>39</v>
      </c>
      <c r="C36" s="9">
        <f t="shared" si="0"/>
        <v>266.59999999999997</v>
      </c>
      <c r="D36" s="9">
        <v>106.6</v>
      </c>
      <c r="E36" s="9">
        <v>53.3</v>
      </c>
      <c r="F36" s="9">
        <v>26.7</v>
      </c>
      <c r="G36" s="9">
        <v>80</v>
      </c>
    </row>
    <row r="37" spans="1:7" ht="12.75" customHeight="1">
      <c r="A37" s="11"/>
      <c r="B37" s="10" t="s">
        <v>40</v>
      </c>
      <c r="C37" s="9">
        <f t="shared" si="0"/>
        <v>102.6</v>
      </c>
      <c r="D37" s="9">
        <v>51.3</v>
      </c>
      <c r="E37" s="9">
        <v>15.4</v>
      </c>
      <c r="F37" s="9">
        <v>5.1</v>
      </c>
      <c r="G37" s="9">
        <v>30.8</v>
      </c>
    </row>
    <row r="38" spans="1:7" ht="12.75" customHeight="1">
      <c r="A38" s="11"/>
      <c r="B38" s="10" t="s">
        <v>41</v>
      </c>
      <c r="C38" s="9">
        <f t="shared" si="0"/>
        <v>0</v>
      </c>
      <c r="D38" s="9"/>
      <c r="E38" s="9"/>
      <c r="F38" s="9"/>
      <c r="G38" s="9"/>
    </row>
    <row r="39" spans="1:7" ht="12.75" customHeight="1">
      <c r="A39" s="11"/>
      <c r="B39" s="10" t="s">
        <v>42</v>
      </c>
      <c r="C39" s="9">
        <f t="shared" si="0"/>
        <v>0</v>
      </c>
      <c r="D39" s="9"/>
      <c r="E39" s="9"/>
      <c r="F39" s="9"/>
      <c r="G39" s="9"/>
    </row>
    <row r="40" spans="1:7" ht="15" customHeight="1">
      <c r="A40" s="6">
        <v>224</v>
      </c>
      <c r="B40" s="18" t="s">
        <v>43</v>
      </c>
      <c r="C40" s="9">
        <f t="shared" si="0"/>
        <v>0</v>
      </c>
      <c r="D40" s="9">
        <f>D41+D42</f>
        <v>0</v>
      </c>
      <c r="E40" s="9">
        <f>E41+E42</f>
        <v>0</v>
      </c>
      <c r="F40" s="9">
        <f>F41+F42</f>
        <v>0</v>
      </c>
      <c r="G40" s="9">
        <f>G41+G42</f>
        <v>0</v>
      </c>
    </row>
    <row r="41" spans="1:7" ht="15.75" customHeight="1">
      <c r="A41" s="6"/>
      <c r="B41" s="19" t="s">
        <v>43</v>
      </c>
      <c r="C41" s="9">
        <f t="shared" si="0"/>
        <v>0</v>
      </c>
      <c r="D41" s="9"/>
      <c r="E41" s="9"/>
      <c r="F41" s="9"/>
      <c r="G41" s="9"/>
    </row>
    <row r="42" spans="1:7" ht="15">
      <c r="A42" s="6"/>
      <c r="B42" s="17" t="s">
        <v>44</v>
      </c>
      <c r="C42" s="9">
        <f t="shared" si="0"/>
        <v>0</v>
      </c>
      <c r="D42" s="9"/>
      <c r="E42" s="9"/>
      <c r="F42" s="9"/>
      <c r="G42" s="9"/>
    </row>
    <row r="43" spans="1:7" ht="12.75" customHeight="1">
      <c r="A43" s="6">
        <v>225</v>
      </c>
      <c r="B43" s="18" t="s">
        <v>45</v>
      </c>
      <c r="C43" s="9">
        <f t="shared" si="0"/>
        <v>258.7</v>
      </c>
      <c r="D43" s="9">
        <f>D44+D45+D46+D47+D48+D49+D50+D51+D52+D53+D54+D55+D56+D57+D58+D59+D60+D61+D62+D63+D65+D64</f>
        <v>75</v>
      </c>
      <c r="E43" s="9">
        <f>E44+E45+E46+E47+E48+E49+E50+E51+E52+E53+E54+E55+E56+E57+E58+E59+E60+E61+E62+E63+E65+E64</f>
        <v>61.5</v>
      </c>
      <c r="F43" s="9">
        <f>F44+F45+F46+F47+F48+F49+F50+F51+F52+F53+F54+F55+F56+F57+F58+F59+F60+F61+F62+F63+F65+F64</f>
        <v>78.3</v>
      </c>
      <c r="G43" s="9">
        <f>G44+G45+G46+G47+G48+G49+G50+G51+G52+G53+G54+G55+G56+G57+G58+G59+G60+G61+G62+G63+G65+G64</f>
        <v>43.9</v>
      </c>
    </row>
    <row r="44" spans="1:7" ht="15">
      <c r="A44" s="6"/>
      <c r="B44" s="17" t="s">
        <v>46</v>
      </c>
      <c r="C44" s="9">
        <f t="shared" si="0"/>
        <v>10.399999999999999</v>
      </c>
      <c r="D44" s="9">
        <v>3.5</v>
      </c>
      <c r="E44" s="9">
        <v>2.6</v>
      </c>
      <c r="F44" s="9">
        <v>2.6</v>
      </c>
      <c r="G44" s="9">
        <v>1.7</v>
      </c>
    </row>
    <row r="45" spans="1:7" ht="15">
      <c r="A45" s="6"/>
      <c r="B45" s="17" t="s">
        <v>47</v>
      </c>
      <c r="C45" s="9">
        <f t="shared" si="0"/>
        <v>7.1</v>
      </c>
      <c r="D45" s="9">
        <v>2.1</v>
      </c>
      <c r="E45" s="9">
        <v>1.8</v>
      </c>
      <c r="F45" s="9">
        <v>1.8</v>
      </c>
      <c r="G45" s="9">
        <v>1.4</v>
      </c>
    </row>
    <row r="46" spans="1:7" ht="15">
      <c r="A46" s="6"/>
      <c r="B46" s="20" t="s">
        <v>48</v>
      </c>
      <c r="C46" s="9">
        <f t="shared" si="0"/>
        <v>0</v>
      </c>
      <c r="D46" s="9"/>
      <c r="E46" s="9"/>
      <c r="F46" s="9"/>
      <c r="G46" s="9"/>
    </row>
    <row r="47" spans="1:7" ht="15">
      <c r="A47" s="6"/>
      <c r="B47" s="20" t="s">
        <v>49</v>
      </c>
      <c r="C47" s="9">
        <f t="shared" si="0"/>
        <v>12</v>
      </c>
      <c r="D47" s="9">
        <v>3.5</v>
      </c>
      <c r="E47" s="9">
        <v>3</v>
      </c>
      <c r="F47" s="9">
        <v>3</v>
      </c>
      <c r="G47" s="9">
        <v>2.5</v>
      </c>
    </row>
    <row r="48" spans="1:7" ht="15">
      <c r="A48" s="6"/>
      <c r="B48" s="20" t="s">
        <v>50</v>
      </c>
      <c r="C48" s="9">
        <f t="shared" si="0"/>
        <v>0</v>
      </c>
      <c r="D48" s="9"/>
      <c r="E48" s="9"/>
      <c r="F48" s="9"/>
      <c r="G48" s="9"/>
    </row>
    <row r="49" spans="1:7" ht="12.75" customHeight="1">
      <c r="A49" s="6"/>
      <c r="B49" s="21" t="s">
        <v>51</v>
      </c>
      <c r="C49" s="9">
        <f t="shared" si="0"/>
        <v>0</v>
      </c>
      <c r="D49" s="9"/>
      <c r="E49" s="9"/>
      <c r="F49" s="9"/>
      <c r="G49" s="9"/>
    </row>
    <row r="50" spans="1:7" ht="14.25" customHeight="1">
      <c r="A50" s="6"/>
      <c r="B50" s="21" t="s">
        <v>52</v>
      </c>
      <c r="C50" s="9">
        <f t="shared" si="0"/>
        <v>0</v>
      </c>
      <c r="D50" s="9"/>
      <c r="E50" s="9"/>
      <c r="F50" s="9"/>
      <c r="G50" s="9"/>
    </row>
    <row r="51" spans="1:7" ht="15.75" customHeight="1">
      <c r="A51" s="6"/>
      <c r="B51" s="21" t="s">
        <v>53</v>
      </c>
      <c r="C51" s="9">
        <f t="shared" si="0"/>
        <v>0</v>
      </c>
      <c r="D51" s="9"/>
      <c r="E51" s="9"/>
      <c r="F51" s="9"/>
      <c r="G51" s="9"/>
    </row>
    <row r="52" spans="1:7" ht="15">
      <c r="A52" s="6"/>
      <c r="B52" s="17" t="s">
        <v>54</v>
      </c>
      <c r="C52" s="9">
        <f t="shared" si="0"/>
        <v>200.2</v>
      </c>
      <c r="D52" s="9">
        <v>53.4</v>
      </c>
      <c r="E52" s="9">
        <v>50.1</v>
      </c>
      <c r="F52" s="9">
        <v>58.4</v>
      </c>
      <c r="G52" s="9">
        <v>38.3</v>
      </c>
    </row>
    <row r="53" spans="1:7" ht="15">
      <c r="A53" s="6"/>
      <c r="B53" s="17" t="s">
        <v>55</v>
      </c>
      <c r="C53" s="9">
        <f t="shared" si="0"/>
        <v>25</v>
      </c>
      <c r="D53" s="9">
        <v>12.5</v>
      </c>
      <c r="E53" s="9"/>
      <c r="F53" s="9">
        <v>12.5</v>
      </c>
      <c r="G53" s="9"/>
    </row>
    <row r="54" spans="1:7" ht="15">
      <c r="A54" s="6"/>
      <c r="B54" s="17" t="s">
        <v>56</v>
      </c>
      <c r="C54" s="9">
        <f t="shared" si="0"/>
        <v>0</v>
      </c>
      <c r="D54" s="9"/>
      <c r="E54" s="9"/>
      <c r="F54" s="9"/>
      <c r="G54" s="9"/>
    </row>
    <row r="55" spans="1:7" ht="15">
      <c r="A55" s="6"/>
      <c r="B55" s="17" t="s">
        <v>57</v>
      </c>
      <c r="C55" s="9">
        <f t="shared" si="0"/>
        <v>0</v>
      </c>
      <c r="D55" s="9"/>
      <c r="E55" s="9"/>
      <c r="F55" s="9"/>
      <c r="G55" s="9"/>
    </row>
    <row r="56" spans="1:7" ht="15">
      <c r="A56" s="6"/>
      <c r="B56" s="17" t="s">
        <v>58</v>
      </c>
      <c r="C56" s="9">
        <f t="shared" si="0"/>
        <v>0</v>
      </c>
      <c r="D56" s="9"/>
      <c r="E56" s="9"/>
      <c r="F56" s="9"/>
      <c r="G56" s="9"/>
    </row>
    <row r="57" spans="1:7" ht="15">
      <c r="A57" s="6"/>
      <c r="B57" s="17" t="s">
        <v>59</v>
      </c>
      <c r="C57" s="9">
        <f t="shared" si="0"/>
        <v>0</v>
      </c>
      <c r="D57" s="9"/>
      <c r="E57" s="9"/>
      <c r="F57" s="9"/>
      <c r="G57" s="9"/>
    </row>
    <row r="58" spans="1:7" ht="15">
      <c r="A58" s="6"/>
      <c r="B58" s="17" t="s">
        <v>60</v>
      </c>
      <c r="C58" s="9">
        <f t="shared" si="0"/>
        <v>0</v>
      </c>
      <c r="D58" s="9"/>
      <c r="E58" s="9"/>
      <c r="F58" s="9"/>
      <c r="G58" s="9"/>
    </row>
    <row r="59" spans="1:7" ht="15">
      <c r="A59" s="11"/>
      <c r="B59" s="17" t="s">
        <v>61</v>
      </c>
      <c r="C59" s="9">
        <f t="shared" si="0"/>
        <v>4</v>
      </c>
      <c r="D59" s="9"/>
      <c r="E59" s="9">
        <v>4</v>
      </c>
      <c r="F59" s="9"/>
      <c r="G59" s="9"/>
    </row>
    <row r="60" spans="1:7" ht="15">
      <c r="A60" s="11"/>
      <c r="B60" s="17" t="s">
        <v>62</v>
      </c>
      <c r="C60" s="9">
        <f t="shared" si="0"/>
        <v>0</v>
      </c>
      <c r="D60" s="9"/>
      <c r="E60" s="9"/>
      <c r="F60" s="9"/>
      <c r="G60" s="9"/>
    </row>
    <row r="61" spans="1:7" ht="15">
      <c r="A61" s="11"/>
      <c r="B61" s="17" t="s">
        <v>63</v>
      </c>
      <c r="C61" s="9">
        <f t="shared" si="0"/>
        <v>0</v>
      </c>
      <c r="D61" s="9"/>
      <c r="E61" s="9"/>
      <c r="F61" s="9"/>
      <c r="G61" s="9"/>
    </row>
    <row r="62" spans="1:7" ht="15">
      <c r="A62" s="11"/>
      <c r="B62" s="17" t="s">
        <v>64</v>
      </c>
      <c r="C62" s="9">
        <f t="shared" si="0"/>
        <v>0</v>
      </c>
      <c r="D62" s="9"/>
      <c r="E62" s="9"/>
      <c r="F62" s="9"/>
      <c r="G62" s="9"/>
    </row>
    <row r="63" spans="1:7" ht="15">
      <c r="A63" s="11"/>
      <c r="B63" s="17" t="s">
        <v>65</v>
      </c>
      <c r="C63" s="9">
        <f t="shared" si="0"/>
        <v>0</v>
      </c>
      <c r="D63" s="9"/>
      <c r="E63" s="9"/>
      <c r="F63" s="9"/>
      <c r="G63" s="9"/>
    </row>
    <row r="64" spans="1:7" ht="15">
      <c r="A64" s="11"/>
      <c r="B64" s="17" t="s">
        <v>66</v>
      </c>
      <c r="C64" s="9">
        <f t="shared" si="0"/>
        <v>0</v>
      </c>
      <c r="D64" s="9"/>
      <c r="E64" s="9"/>
      <c r="F64" s="9"/>
      <c r="G64" s="9"/>
    </row>
    <row r="65" spans="1:7" ht="15">
      <c r="A65" s="11"/>
      <c r="B65" s="17" t="s">
        <v>31</v>
      </c>
      <c r="C65" s="9">
        <f t="shared" si="0"/>
        <v>0</v>
      </c>
      <c r="D65" s="9"/>
      <c r="E65" s="9"/>
      <c r="F65" s="9"/>
      <c r="G65" s="9"/>
    </row>
    <row r="66" spans="1:7" ht="15">
      <c r="A66" s="6">
        <v>226</v>
      </c>
      <c r="B66" s="22" t="s">
        <v>67</v>
      </c>
      <c r="C66" s="9">
        <f t="shared" si="0"/>
        <v>745.8</v>
      </c>
      <c r="D66" s="9">
        <f>D67+D69+D70+D71+D72+D73+D74+D75+D76+D77+D78+D79+D80+D81+D82+D83+D84+D85+D86+D87+D88+D89+D90+D91+D92+D93+D94+D95+D96+D97+D99+D98</f>
        <v>249.2</v>
      </c>
      <c r="E66" s="9">
        <f>E67+E69+E70+E71+E72+E73+E74+E75+E76+E77+E78+E79+E80+E81+E82+E83+E84+E85+E86+E87+E88+E89+E90+E91+E92+E93+E94+E95+E96+E97+E99+E98</f>
        <v>192.4</v>
      </c>
      <c r="F66" s="9">
        <f>F67+F69+F70+F71+F72+F73+F74+F75+F76+F77+F78+F79+F80+F81+F82+F83+F84+F85+F86+F87+F88+F89+F90+F91+F92+F93+F94+F95+F96+F97+F99+F98</f>
        <v>130.4</v>
      </c>
      <c r="G66" s="9">
        <f>G67+G69+G70+G71+G72+G73+G74+G75+G76+G77+G78+G79+G80+G81+G82+G83+G84+G85+G86+G87+G88+G89+G90+G91+G92+G93+G94+G95+G96+G97+G99+G98</f>
        <v>173.8</v>
      </c>
    </row>
    <row r="67" spans="1:7" ht="15">
      <c r="A67" s="6"/>
      <c r="B67" s="17" t="s">
        <v>68</v>
      </c>
      <c r="C67" s="9">
        <f t="shared" si="0"/>
        <v>0</v>
      </c>
      <c r="D67" s="9"/>
      <c r="E67" s="9"/>
      <c r="F67" s="9"/>
      <c r="G67" s="9"/>
    </row>
    <row r="68" spans="1:7" ht="15">
      <c r="A68" s="6"/>
      <c r="B68" s="20" t="s">
        <v>64</v>
      </c>
      <c r="C68" s="9">
        <f t="shared" si="0"/>
        <v>0</v>
      </c>
      <c r="D68" s="9"/>
      <c r="E68" s="9"/>
      <c r="F68" s="9"/>
      <c r="G68" s="9"/>
    </row>
    <row r="69" spans="1:7" ht="15">
      <c r="A69" s="6"/>
      <c r="B69" s="17" t="s">
        <v>69</v>
      </c>
      <c r="C69" s="9">
        <f t="shared" si="0"/>
        <v>0</v>
      </c>
      <c r="D69" s="9"/>
      <c r="E69" s="9"/>
      <c r="F69" s="9"/>
      <c r="G69" s="9"/>
    </row>
    <row r="70" spans="1:7" ht="15">
      <c r="A70" s="6"/>
      <c r="B70" s="20" t="s">
        <v>70</v>
      </c>
      <c r="C70" s="9">
        <f t="shared" si="0"/>
        <v>0</v>
      </c>
      <c r="D70" s="9"/>
      <c r="E70" s="9"/>
      <c r="F70" s="9"/>
      <c r="G70" s="9"/>
    </row>
    <row r="71" spans="1:7" ht="15">
      <c r="A71" s="6"/>
      <c r="B71" s="20" t="s">
        <v>71</v>
      </c>
      <c r="C71" s="9">
        <f t="shared" si="0"/>
        <v>0</v>
      </c>
      <c r="D71" s="9"/>
      <c r="E71" s="9"/>
      <c r="F71" s="9"/>
      <c r="G71" s="9"/>
    </row>
    <row r="72" spans="1:7" ht="15">
      <c r="A72" s="6"/>
      <c r="B72" s="23" t="s">
        <v>72</v>
      </c>
      <c r="C72" s="9">
        <f aca="true" t="shared" si="1" ref="C72:C135">D72+E72+F72+G72</f>
        <v>0</v>
      </c>
      <c r="D72" s="9"/>
      <c r="E72" s="9"/>
      <c r="F72" s="9"/>
      <c r="G72" s="9"/>
    </row>
    <row r="73" spans="1:7" ht="15">
      <c r="A73" s="6"/>
      <c r="B73" s="24" t="s">
        <v>73</v>
      </c>
      <c r="C73" s="9">
        <f t="shared" si="1"/>
        <v>0</v>
      </c>
      <c r="D73" s="9"/>
      <c r="E73" s="9"/>
      <c r="F73" s="9"/>
      <c r="G73" s="9"/>
    </row>
    <row r="74" spans="1:7" ht="15">
      <c r="A74" s="6"/>
      <c r="B74" s="17" t="s">
        <v>74</v>
      </c>
      <c r="C74" s="9">
        <f t="shared" si="1"/>
        <v>22.1</v>
      </c>
      <c r="D74" s="9">
        <v>7.7</v>
      </c>
      <c r="E74" s="9">
        <v>4.4</v>
      </c>
      <c r="F74" s="9">
        <v>10</v>
      </c>
      <c r="G74" s="9"/>
    </row>
    <row r="75" spans="1:7" ht="15">
      <c r="A75" s="6"/>
      <c r="B75" s="17" t="s">
        <v>75</v>
      </c>
      <c r="C75" s="9">
        <f t="shared" si="1"/>
        <v>0</v>
      </c>
      <c r="D75" s="9"/>
      <c r="E75" s="9"/>
      <c r="F75" s="9"/>
      <c r="G75" s="9"/>
    </row>
    <row r="76" spans="1:7" ht="15">
      <c r="A76" s="6"/>
      <c r="B76" s="17" t="s">
        <v>76</v>
      </c>
      <c r="C76" s="9">
        <f t="shared" si="1"/>
        <v>0</v>
      </c>
      <c r="D76" s="9"/>
      <c r="E76" s="9"/>
      <c r="F76" s="9"/>
      <c r="G76" s="9"/>
    </row>
    <row r="77" spans="1:7" ht="15">
      <c r="A77" s="6"/>
      <c r="B77" s="17" t="s">
        <v>77</v>
      </c>
      <c r="C77" s="9">
        <f t="shared" si="1"/>
        <v>14</v>
      </c>
      <c r="D77" s="9"/>
      <c r="E77" s="9"/>
      <c r="F77" s="9">
        <v>14</v>
      </c>
      <c r="G77" s="9"/>
    </row>
    <row r="78" spans="1:7" ht="15">
      <c r="A78" s="6"/>
      <c r="B78" s="17" t="s">
        <v>78</v>
      </c>
      <c r="C78" s="9">
        <f t="shared" si="1"/>
        <v>0</v>
      </c>
      <c r="D78" s="9"/>
      <c r="E78" s="9"/>
      <c r="F78" s="9"/>
      <c r="G78" s="9"/>
    </row>
    <row r="79" spans="1:7" ht="15">
      <c r="A79" s="6"/>
      <c r="B79" s="17" t="s">
        <v>79</v>
      </c>
      <c r="C79" s="9">
        <f t="shared" si="1"/>
        <v>0</v>
      </c>
      <c r="D79" s="9"/>
      <c r="E79" s="9"/>
      <c r="F79" s="9"/>
      <c r="G79" s="9"/>
    </row>
    <row r="80" spans="1:7" ht="15">
      <c r="A80" s="6"/>
      <c r="B80" s="17" t="s">
        <v>80</v>
      </c>
      <c r="C80" s="9">
        <f t="shared" si="1"/>
        <v>0</v>
      </c>
      <c r="D80" s="9"/>
      <c r="E80" s="9"/>
      <c r="F80" s="9"/>
      <c r="G80" s="9"/>
    </row>
    <row r="81" spans="1:7" ht="15">
      <c r="A81" s="6"/>
      <c r="B81" s="17" t="s">
        <v>81</v>
      </c>
      <c r="C81" s="9">
        <f t="shared" si="1"/>
        <v>0</v>
      </c>
      <c r="D81" s="9"/>
      <c r="E81" s="9"/>
      <c r="F81" s="9"/>
      <c r="G81" s="9"/>
    </row>
    <row r="82" spans="1:7" ht="15">
      <c r="A82" s="6"/>
      <c r="B82" s="17" t="s">
        <v>82</v>
      </c>
      <c r="C82" s="9">
        <f t="shared" si="1"/>
        <v>0</v>
      </c>
      <c r="D82" s="9"/>
      <c r="E82" s="9"/>
      <c r="F82" s="9"/>
      <c r="G82" s="9"/>
    </row>
    <row r="83" spans="1:7" ht="15">
      <c r="A83" s="6"/>
      <c r="B83" s="17" t="s">
        <v>83</v>
      </c>
      <c r="C83" s="9">
        <f t="shared" si="1"/>
        <v>0</v>
      </c>
      <c r="D83" s="9"/>
      <c r="E83" s="9"/>
      <c r="F83" s="9"/>
      <c r="G83" s="9"/>
    </row>
    <row r="84" spans="1:7" ht="15">
      <c r="A84" s="6"/>
      <c r="B84" s="17" t="s">
        <v>84</v>
      </c>
      <c r="C84" s="9">
        <f t="shared" si="1"/>
        <v>0</v>
      </c>
      <c r="D84" s="9"/>
      <c r="E84" s="9"/>
      <c r="F84" s="9"/>
      <c r="G84" s="9"/>
    </row>
    <row r="85" spans="1:7" ht="15">
      <c r="A85" s="6"/>
      <c r="B85" s="17" t="s">
        <v>85</v>
      </c>
      <c r="C85" s="9">
        <f t="shared" si="1"/>
        <v>0</v>
      </c>
      <c r="D85" s="9"/>
      <c r="E85" s="9"/>
      <c r="F85" s="9"/>
      <c r="G85" s="9"/>
    </row>
    <row r="86" spans="1:7" ht="15">
      <c r="A86" s="6"/>
      <c r="B86" s="17" t="s">
        <v>86</v>
      </c>
      <c r="C86" s="9">
        <f t="shared" si="1"/>
        <v>0</v>
      </c>
      <c r="D86" s="9"/>
      <c r="E86" s="9"/>
      <c r="F86" s="9"/>
      <c r="G86" s="9"/>
    </row>
    <row r="87" spans="1:7" ht="15">
      <c r="A87" s="6"/>
      <c r="B87" s="17" t="s">
        <v>87</v>
      </c>
      <c r="C87" s="9">
        <f t="shared" si="1"/>
        <v>0</v>
      </c>
      <c r="D87" s="9"/>
      <c r="E87" s="9"/>
      <c r="F87" s="9"/>
      <c r="G87" s="9"/>
    </row>
    <row r="88" spans="1:7" ht="15">
      <c r="A88" s="6"/>
      <c r="B88" s="17" t="s">
        <v>65</v>
      </c>
      <c r="C88" s="9">
        <f t="shared" si="1"/>
        <v>0</v>
      </c>
      <c r="D88" s="9"/>
      <c r="E88" s="9"/>
      <c r="F88" s="9"/>
      <c r="G88" s="9"/>
    </row>
    <row r="89" spans="1:7" ht="15">
      <c r="A89" s="6"/>
      <c r="B89" s="17" t="s">
        <v>88</v>
      </c>
      <c r="C89" s="9">
        <f t="shared" si="1"/>
        <v>14</v>
      </c>
      <c r="D89" s="9"/>
      <c r="E89" s="9">
        <v>14</v>
      </c>
      <c r="F89" s="9"/>
      <c r="G89" s="9"/>
    </row>
    <row r="90" spans="1:7" ht="15">
      <c r="A90" s="11"/>
      <c r="B90" s="17" t="s">
        <v>89</v>
      </c>
      <c r="C90" s="9">
        <f t="shared" si="1"/>
        <v>0</v>
      </c>
      <c r="D90" s="9"/>
      <c r="E90" s="9"/>
      <c r="F90" s="9"/>
      <c r="G90" s="9"/>
    </row>
    <row r="91" spans="1:7" ht="15">
      <c r="A91" s="11"/>
      <c r="B91" s="17" t="s">
        <v>90</v>
      </c>
      <c r="C91" s="9">
        <f t="shared" si="1"/>
        <v>0</v>
      </c>
      <c r="D91" s="9"/>
      <c r="E91" s="9"/>
      <c r="F91" s="9"/>
      <c r="G91" s="9"/>
    </row>
    <row r="92" spans="1:7" ht="15">
      <c r="A92" s="11"/>
      <c r="B92" s="17" t="s">
        <v>91</v>
      </c>
      <c r="C92" s="9">
        <f t="shared" si="1"/>
        <v>0</v>
      </c>
      <c r="D92" s="9"/>
      <c r="E92" s="9"/>
      <c r="F92" s="9"/>
      <c r="G92" s="9"/>
    </row>
    <row r="93" spans="1:7" ht="15">
      <c r="A93" s="11"/>
      <c r="B93" s="17" t="s">
        <v>92</v>
      </c>
      <c r="C93" s="9">
        <f t="shared" si="1"/>
        <v>0</v>
      </c>
      <c r="D93" s="9"/>
      <c r="E93" s="9"/>
      <c r="F93" s="9"/>
      <c r="G93" s="9"/>
    </row>
    <row r="94" spans="1:7" ht="15">
      <c r="A94" s="11"/>
      <c r="B94" s="17" t="s">
        <v>93</v>
      </c>
      <c r="C94" s="9">
        <f t="shared" si="1"/>
        <v>0</v>
      </c>
      <c r="D94" s="9"/>
      <c r="E94" s="9"/>
      <c r="F94" s="9"/>
      <c r="G94" s="9"/>
    </row>
    <row r="95" spans="1:7" ht="15">
      <c r="A95" s="11"/>
      <c r="B95" s="25" t="s">
        <v>94</v>
      </c>
      <c r="C95" s="9">
        <f t="shared" si="1"/>
        <v>0</v>
      </c>
      <c r="D95" s="9"/>
      <c r="E95" s="9"/>
      <c r="F95" s="9"/>
      <c r="G95" s="9"/>
    </row>
    <row r="96" spans="1:7" ht="15">
      <c r="A96" s="11"/>
      <c r="B96" s="17" t="s">
        <v>95</v>
      </c>
      <c r="C96" s="9">
        <f t="shared" si="1"/>
        <v>675.5</v>
      </c>
      <c r="D96" s="9">
        <v>236.4</v>
      </c>
      <c r="E96" s="9">
        <v>168.9</v>
      </c>
      <c r="F96" s="9">
        <v>101.3</v>
      </c>
      <c r="G96" s="9">
        <v>168.9</v>
      </c>
    </row>
    <row r="97" spans="1:7" ht="15">
      <c r="A97" s="11"/>
      <c r="B97" s="17" t="s">
        <v>96</v>
      </c>
      <c r="C97" s="9">
        <f t="shared" si="1"/>
        <v>0</v>
      </c>
      <c r="D97" s="9"/>
      <c r="E97" s="9"/>
      <c r="F97" s="9"/>
      <c r="G97" s="9"/>
    </row>
    <row r="98" spans="1:7" ht="15">
      <c r="A98" s="11"/>
      <c r="B98" s="26" t="s">
        <v>66</v>
      </c>
      <c r="C98" s="9">
        <f t="shared" si="1"/>
        <v>0</v>
      </c>
      <c r="D98" s="9"/>
      <c r="E98" s="9"/>
      <c r="F98" s="9"/>
      <c r="G98" s="9"/>
    </row>
    <row r="99" spans="1:7" ht="15">
      <c r="A99" s="11"/>
      <c r="B99" s="27" t="s">
        <v>97</v>
      </c>
      <c r="C99" s="9">
        <f t="shared" si="1"/>
        <v>20.2</v>
      </c>
      <c r="D99" s="9">
        <v>5.1</v>
      </c>
      <c r="E99" s="9">
        <v>5.1</v>
      </c>
      <c r="F99" s="9">
        <v>5.1</v>
      </c>
      <c r="G99" s="9">
        <v>4.9</v>
      </c>
    </row>
    <row r="100" spans="1:7" ht="15">
      <c r="A100" s="6">
        <v>260</v>
      </c>
      <c r="B100" s="22" t="s">
        <v>98</v>
      </c>
      <c r="C100" s="9">
        <f t="shared" si="1"/>
        <v>0</v>
      </c>
      <c r="D100" s="9"/>
      <c r="E100" s="9"/>
      <c r="F100" s="9"/>
      <c r="G100" s="9"/>
    </row>
    <row r="101" spans="1:7" ht="13.5" customHeight="1">
      <c r="A101" s="6">
        <v>262</v>
      </c>
      <c r="B101" s="28" t="s">
        <v>99</v>
      </c>
      <c r="C101" s="9">
        <f t="shared" si="1"/>
        <v>0</v>
      </c>
      <c r="D101" s="9"/>
      <c r="E101" s="9"/>
      <c r="F101" s="9"/>
      <c r="G101" s="9"/>
    </row>
    <row r="102" spans="1:7" ht="16.5" customHeight="1">
      <c r="A102" s="6">
        <v>262</v>
      </c>
      <c r="B102" s="28" t="s">
        <v>100</v>
      </c>
      <c r="C102" s="9">
        <f t="shared" si="1"/>
        <v>0</v>
      </c>
      <c r="D102" s="9"/>
      <c r="E102" s="9"/>
      <c r="F102" s="9"/>
      <c r="G102" s="9"/>
    </row>
    <row r="103" spans="1:7" ht="12.75" customHeight="1">
      <c r="A103" s="6">
        <v>290</v>
      </c>
      <c r="B103" s="7" t="s">
        <v>101</v>
      </c>
      <c r="C103" s="9">
        <f t="shared" si="1"/>
        <v>237.3</v>
      </c>
      <c r="D103" s="9">
        <f>D104+D105+D106+D107+D108+D109+D110+D111+D112+D113</f>
        <v>71.2</v>
      </c>
      <c r="E103" s="9">
        <f>E104+E105+E106+E107+E108+E109+E110+E111+E112+E113</f>
        <v>71.2</v>
      </c>
      <c r="F103" s="9">
        <f>F104+F105+F106+F107+F108+F109+F110+F111+F112+F113</f>
        <v>71.2</v>
      </c>
      <c r="G103" s="9">
        <f>G104+G105+G106+G107+G108+G109+G110+G111+G112+G113</f>
        <v>23.7</v>
      </c>
    </row>
    <row r="104" spans="1:7" ht="15">
      <c r="A104" s="6"/>
      <c r="B104" s="13" t="s">
        <v>102</v>
      </c>
      <c r="C104" s="9">
        <f t="shared" si="1"/>
        <v>237.3</v>
      </c>
      <c r="D104" s="9">
        <v>71.2</v>
      </c>
      <c r="E104" s="9">
        <v>71.2</v>
      </c>
      <c r="F104" s="9">
        <v>71.2</v>
      </c>
      <c r="G104" s="9">
        <v>23.7</v>
      </c>
    </row>
    <row r="105" spans="1:7" ht="15">
      <c r="A105" s="6"/>
      <c r="B105" s="13" t="s">
        <v>103</v>
      </c>
      <c r="C105" s="9">
        <f t="shared" si="1"/>
        <v>0</v>
      </c>
      <c r="D105" s="9"/>
      <c r="E105" s="9"/>
      <c r="F105" s="9"/>
      <c r="G105" s="9"/>
    </row>
    <row r="106" spans="1:7" ht="15">
      <c r="A106" s="6"/>
      <c r="B106" s="13" t="s">
        <v>104</v>
      </c>
      <c r="C106" s="9">
        <f t="shared" si="1"/>
        <v>0</v>
      </c>
      <c r="D106" s="9"/>
      <c r="E106" s="9"/>
      <c r="F106" s="9"/>
      <c r="G106" s="9"/>
    </row>
    <row r="107" spans="1:7" ht="15">
      <c r="A107" s="6"/>
      <c r="B107" s="13" t="s">
        <v>105</v>
      </c>
      <c r="C107" s="9">
        <f t="shared" si="1"/>
        <v>0</v>
      </c>
      <c r="D107" s="9"/>
      <c r="E107" s="9"/>
      <c r="F107" s="9"/>
      <c r="G107" s="9"/>
    </row>
    <row r="108" spans="1:7" ht="15">
      <c r="A108" s="6"/>
      <c r="B108" s="13" t="s">
        <v>106</v>
      </c>
      <c r="C108" s="9">
        <f t="shared" si="1"/>
        <v>0</v>
      </c>
      <c r="D108" s="9"/>
      <c r="E108" s="9"/>
      <c r="F108" s="9"/>
      <c r="G108" s="9"/>
    </row>
    <row r="109" spans="1:7" ht="15">
      <c r="A109" s="6"/>
      <c r="B109" s="13" t="s">
        <v>107</v>
      </c>
      <c r="C109" s="9">
        <f t="shared" si="1"/>
        <v>0</v>
      </c>
      <c r="D109" s="9"/>
      <c r="E109" s="9"/>
      <c r="F109" s="9"/>
      <c r="G109" s="9"/>
    </row>
    <row r="110" spans="1:7" ht="15">
      <c r="A110" s="6"/>
      <c r="B110" s="13" t="s">
        <v>108</v>
      </c>
      <c r="C110" s="9">
        <f t="shared" si="1"/>
        <v>0</v>
      </c>
      <c r="D110" s="9"/>
      <c r="E110" s="9"/>
      <c r="F110" s="9"/>
      <c r="G110" s="9"/>
    </row>
    <row r="111" spans="1:7" ht="15">
      <c r="A111" s="6"/>
      <c r="B111" s="13" t="s">
        <v>109</v>
      </c>
      <c r="C111" s="9">
        <f t="shared" si="1"/>
        <v>0</v>
      </c>
      <c r="D111" s="9"/>
      <c r="E111" s="9"/>
      <c r="F111" s="9"/>
      <c r="G111" s="9"/>
    </row>
    <row r="112" spans="1:7" ht="15">
      <c r="A112" s="6"/>
      <c r="B112" s="29" t="s">
        <v>110</v>
      </c>
      <c r="C112" s="9">
        <f t="shared" si="1"/>
        <v>0</v>
      </c>
      <c r="D112" s="9"/>
      <c r="E112" s="9"/>
      <c r="F112" s="9"/>
      <c r="G112" s="9"/>
    </row>
    <row r="113" spans="1:7" ht="15">
      <c r="A113" s="6"/>
      <c r="B113" s="13" t="s">
        <v>111</v>
      </c>
      <c r="C113" s="9">
        <f t="shared" si="1"/>
        <v>0</v>
      </c>
      <c r="D113" s="9"/>
      <c r="E113" s="9"/>
      <c r="F113" s="9"/>
      <c r="G113" s="9"/>
    </row>
    <row r="114" spans="1:7" ht="27.75" customHeight="1">
      <c r="A114" s="6">
        <v>310</v>
      </c>
      <c r="B114" s="38" t="s">
        <v>112</v>
      </c>
      <c r="C114" s="9">
        <f t="shared" si="1"/>
        <v>0</v>
      </c>
      <c r="D114" s="9">
        <f>D115+D116+D117+D118+D119+D120+D121+D122+D123+D124+D125+D126+D127+D129+D128</f>
        <v>0</v>
      </c>
      <c r="E114" s="9">
        <f>E115+E116+E117+E118+E119+E120+E121+E122+E123+E124+E125+E126+E127+E129+E128</f>
        <v>0</v>
      </c>
      <c r="F114" s="9">
        <f>F115+F116+F117+F118+F119+F120+F121+F122+F123+F124+F125+F126+F127+F129+F128</f>
        <v>0</v>
      </c>
      <c r="G114" s="9">
        <f>G115+G116+G117+G118+G119+G120+G121+G122+G123+G124+G125+G126+G127+G129+G128</f>
        <v>0</v>
      </c>
    </row>
    <row r="115" spans="1:7" ht="15">
      <c r="A115" s="15"/>
      <c r="B115" s="17" t="s">
        <v>113</v>
      </c>
      <c r="C115" s="9">
        <f t="shared" si="1"/>
        <v>0</v>
      </c>
      <c r="D115" s="9"/>
      <c r="E115" s="9"/>
      <c r="F115" s="9"/>
      <c r="G115" s="9"/>
    </row>
    <row r="116" spans="1:7" ht="15">
      <c r="A116" s="15"/>
      <c r="B116" s="17" t="s">
        <v>114</v>
      </c>
      <c r="C116" s="9">
        <f t="shared" si="1"/>
        <v>0</v>
      </c>
      <c r="D116" s="9"/>
      <c r="E116" s="9"/>
      <c r="F116" s="9"/>
      <c r="G116" s="9"/>
    </row>
    <row r="117" spans="1:7" ht="15">
      <c r="A117" s="15"/>
      <c r="B117" s="17" t="s">
        <v>115</v>
      </c>
      <c r="C117" s="9">
        <f t="shared" si="1"/>
        <v>0</v>
      </c>
      <c r="D117" s="9"/>
      <c r="E117" s="9"/>
      <c r="F117" s="9"/>
      <c r="G117" s="9"/>
    </row>
    <row r="118" spans="1:7" ht="15">
      <c r="A118" s="15"/>
      <c r="B118" s="17" t="s">
        <v>116</v>
      </c>
      <c r="C118" s="9">
        <f t="shared" si="1"/>
        <v>0</v>
      </c>
      <c r="D118" s="9"/>
      <c r="E118" s="9"/>
      <c r="F118" s="9"/>
      <c r="G118" s="9"/>
    </row>
    <row r="119" spans="1:7" ht="15">
      <c r="A119" s="15"/>
      <c r="B119" s="17" t="s">
        <v>117</v>
      </c>
      <c r="C119" s="9">
        <f t="shared" si="1"/>
        <v>0</v>
      </c>
      <c r="D119" s="9"/>
      <c r="E119" s="9"/>
      <c r="F119" s="9"/>
      <c r="G119" s="9"/>
    </row>
    <row r="120" spans="1:7" ht="15">
      <c r="A120" s="15"/>
      <c r="B120" s="17" t="s">
        <v>118</v>
      </c>
      <c r="C120" s="9">
        <f t="shared" si="1"/>
        <v>0</v>
      </c>
      <c r="D120" s="9"/>
      <c r="E120" s="9"/>
      <c r="F120" s="9"/>
      <c r="G120" s="9"/>
    </row>
    <row r="121" spans="1:7" ht="15">
      <c r="A121" s="15"/>
      <c r="B121" s="17" t="s">
        <v>119</v>
      </c>
      <c r="C121" s="9">
        <f t="shared" si="1"/>
        <v>0</v>
      </c>
      <c r="D121" s="9"/>
      <c r="E121" s="9"/>
      <c r="F121" s="9"/>
      <c r="G121" s="9"/>
    </row>
    <row r="122" spans="1:7" ht="15">
      <c r="A122" s="15"/>
      <c r="B122" s="17" t="s">
        <v>120</v>
      </c>
      <c r="C122" s="9">
        <f t="shared" si="1"/>
        <v>0</v>
      </c>
      <c r="D122" s="9"/>
      <c r="E122" s="9"/>
      <c r="F122" s="9"/>
      <c r="G122" s="9"/>
    </row>
    <row r="123" spans="1:7" ht="15">
      <c r="A123" s="15"/>
      <c r="B123" s="17" t="s">
        <v>121</v>
      </c>
      <c r="C123" s="9">
        <f t="shared" si="1"/>
        <v>0</v>
      </c>
      <c r="D123" s="9"/>
      <c r="E123" s="9"/>
      <c r="F123" s="9"/>
      <c r="G123" s="9"/>
    </row>
    <row r="124" spans="1:7" ht="15">
      <c r="A124" s="15"/>
      <c r="B124" s="17" t="s">
        <v>122</v>
      </c>
      <c r="C124" s="9">
        <f t="shared" si="1"/>
        <v>0</v>
      </c>
      <c r="D124" s="9"/>
      <c r="E124" s="9"/>
      <c r="F124" s="9"/>
      <c r="G124" s="9"/>
    </row>
    <row r="125" spans="1:7" ht="15">
      <c r="A125" s="15"/>
      <c r="B125" s="17" t="s">
        <v>123</v>
      </c>
      <c r="C125" s="9">
        <f t="shared" si="1"/>
        <v>0</v>
      </c>
      <c r="D125" s="9"/>
      <c r="E125" s="9"/>
      <c r="F125" s="9"/>
      <c r="G125" s="9"/>
    </row>
    <row r="126" spans="1:7" ht="15">
      <c r="A126" s="15"/>
      <c r="B126" s="17" t="s">
        <v>124</v>
      </c>
      <c r="C126" s="9">
        <f t="shared" si="1"/>
        <v>0</v>
      </c>
      <c r="D126" s="9"/>
      <c r="E126" s="9"/>
      <c r="F126" s="9"/>
      <c r="G126" s="9"/>
    </row>
    <row r="127" spans="1:7" ht="15">
      <c r="A127" s="15"/>
      <c r="B127" s="17" t="s">
        <v>125</v>
      </c>
      <c r="C127" s="9">
        <f t="shared" si="1"/>
        <v>0</v>
      </c>
      <c r="D127" s="9"/>
      <c r="E127" s="9"/>
      <c r="F127" s="9"/>
      <c r="G127" s="9"/>
    </row>
    <row r="128" spans="1:7" ht="15">
      <c r="A128" s="15"/>
      <c r="B128" s="17" t="s">
        <v>66</v>
      </c>
      <c r="C128" s="9">
        <f t="shared" si="1"/>
        <v>0</v>
      </c>
      <c r="D128" s="9"/>
      <c r="E128" s="9"/>
      <c r="F128" s="9"/>
      <c r="G128" s="9"/>
    </row>
    <row r="129" spans="1:7" ht="15">
      <c r="A129" s="15"/>
      <c r="B129" s="17" t="s">
        <v>126</v>
      </c>
      <c r="C129" s="9">
        <f t="shared" si="1"/>
        <v>0</v>
      </c>
      <c r="D129" s="9"/>
      <c r="E129" s="9"/>
      <c r="F129" s="9"/>
      <c r="G129" s="9"/>
    </row>
    <row r="130" spans="1:7" ht="15" customHeight="1">
      <c r="A130" s="6">
        <v>340</v>
      </c>
      <c r="B130" s="30" t="s">
        <v>127</v>
      </c>
      <c r="C130" s="9">
        <f t="shared" si="1"/>
        <v>130</v>
      </c>
      <c r="D130" s="9">
        <f>D131+D132+D133+D134+D135+D136+D137+D138+D139+D140+D141+D142+D143+D144+D145+D146+D148+D147</f>
        <v>31.3</v>
      </c>
      <c r="E130" s="9">
        <f>E131+E132+E133+E134+E135+E136+E137+E138+E139+E140+E141+E142+E143+E144+E145+E146+E148+E147</f>
        <v>36.3</v>
      </c>
      <c r="F130" s="9">
        <f>F131+F132+F133+F134+F135+F136+F137+F138+F139+F140+F141+F142+F143+F144+F145+F146+F148+F147</f>
        <v>62.4</v>
      </c>
      <c r="G130" s="9">
        <f>G131+G132+G133+G134+G135+G136+G137+G138+G139+G140+G141+G142+G143+G144+G145+G146+G148+G147</f>
        <v>0</v>
      </c>
    </row>
    <row r="131" spans="1:7" ht="15">
      <c r="A131" s="15"/>
      <c r="B131" s="31" t="s">
        <v>128</v>
      </c>
      <c r="C131" s="9">
        <f t="shared" si="1"/>
        <v>0</v>
      </c>
      <c r="D131" s="9"/>
      <c r="E131" s="9"/>
      <c r="F131" s="9"/>
      <c r="G131" s="9"/>
    </row>
    <row r="132" spans="1:7" ht="15">
      <c r="A132" s="15"/>
      <c r="B132" s="17" t="s">
        <v>129</v>
      </c>
      <c r="C132" s="9">
        <f t="shared" si="1"/>
        <v>0</v>
      </c>
      <c r="D132" s="9"/>
      <c r="E132" s="9"/>
      <c r="F132" s="9"/>
      <c r="G132" s="9"/>
    </row>
    <row r="133" spans="1:7" ht="15">
      <c r="A133" s="15"/>
      <c r="B133" s="17" t="s">
        <v>130</v>
      </c>
      <c r="C133" s="9">
        <f t="shared" si="1"/>
        <v>0</v>
      </c>
      <c r="D133" s="9"/>
      <c r="E133" s="9"/>
      <c r="F133" s="9"/>
      <c r="G133" s="9"/>
    </row>
    <row r="134" spans="1:7" ht="15">
      <c r="A134" s="15"/>
      <c r="B134" s="17" t="s">
        <v>131</v>
      </c>
      <c r="C134" s="9">
        <f t="shared" si="1"/>
        <v>5</v>
      </c>
      <c r="D134" s="9"/>
      <c r="E134" s="9">
        <v>5</v>
      </c>
      <c r="F134" s="9"/>
      <c r="G134" s="9"/>
    </row>
    <row r="135" spans="1:7" ht="15">
      <c r="A135" s="15"/>
      <c r="B135" s="17" t="s">
        <v>132</v>
      </c>
      <c r="C135" s="9">
        <f t="shared" si="1"/>
        <v>0</v>
      </c>
      <c r="D135" s="9"/>
      <c r="E135" s="9"/>
      <c r="F135" s="9"/>
      <c r="G135" s="9"/>
    </row>
    <row r="136" spans="1:7" ht="15">
      <c r="A136" s="15"/>
      <c r="B136" s="17" t="s">
        <v>133</v>
      </c>
      <c r="C136" s="9">
        <f aca="true" t="shared" si="2" ref="C136:C153">D136+E136+F136+G136</f>
        <v>0</v>
      </c>
      <c r="D136" s="9"/>
      <c r="E136" s="9"/>
      <c r="F136" s="9"/>
      <c r="G136" s="9"/>
    </row>
    <row r="137" spans="1:7" ht="15">
      <c r="A137" s="15"/>
      <c r="B137" s="17" t="s">
        <v>134</v>
      </c>
      <c r="C137" s="9">
        <f t="shared" si="2"/>
        <v>0</v>
      </c>
      <c r="D137" s="9"/>
      <c r="E137" s="9"/>
      <c r="F137" s="9"/>
      <c r="G137" s="9"/>
    </row>
    <row r="138" spans="1:7" ht="15">
      <c r="A138" s="15"/>
      <c r="B138" s="17" t="s">
        <v>135</v>
      </c>
      <c r="C138" s="9">
        <f t="shared" si="2"/>
        <v>0</v>
      </c>
      <c r="D138" s="9"/>
      <c r="E138" s="9"/>
      <c r="F138" s="9"/>
      <c r="G138" s="9"/>
    </row>
    <row r="139" spans="1:7" ht="15">
      <c r="A139" s="15"/>
      <c r="B139" s="17" t="s">
        <v>136</v>
      </c>
      <c r="C139" s="9">
        <f t="shared" si="2"/>
        <v>0</v>
      </c>
      <c r="D139" s="9"/>
      <c r="E139" s="9"/>
      <c r="F139" s="9"/>
      <c r="G139" s="9"/>
    </row>
    <row r="140" spans="1:7" ht="15">
      <c r="A140" s="15"/>
      <c r="B140" s="17" t="s">
        <v>137</v>
      </c>
      <c r="C140" s="9">
        <f t="shared" si="2"/>
        <v>0</v>
      </c>
      <c r="D140" s="9"/>
      <c r="E140" s="9"/>
      <c r="F140" s="9"/>
      <c r="G140" s="9"/>
    </row>
    <row r="141" spans="1:7" ht="15">
      <c r="A141" s="15"/>
      <c r="B141" s="17" t="s">
        <v>138</v>
      </c>
      <c r="C141" s="9">
        <f t="shared" si="2"/>
        <v>0</v>
      </c>
      <c r="D141" s="9"/>
      <c r="E141" s="9"/>
      <c r="F141" s="9"/>
      <c r="G141" s="9"/>
    </row>
    <row r="142" spans="1:7" ht="15">
      <c r="A142" s="15"/>
      <c r="B142" s="32" t="s">
        <v>139</v>
      </c>
      <c r="C142" s="9">
        <f t="shared" si="2"/>
        <v>125</v>
      </c>
      <c r="D142" s="9">
        <v>31.3</v>
      </c>
      <c r="E142" s="9">
        <v>31.3</v>
      </c>
      <c r="F142" s="9">
        <v>62.4</v>
      </c>
      <c r="G142" s="9"/>
    </row>
    <row r="143" spans="1:7" ht="13.5" customHeight="1">
      <c r="A143" s="33"/>
      <c r="B143" s="10" t="s">
        <v>140</v>
      </c>
      <c r="C143" s="9">
        <f t="shared" si="2"/>
        <v>0</v>
      </c>
      <c r="D143" s="9"/>
      <c r="E143" s="9"/>
      <c r="F143" s="9"/>
      <c r="G143" s="9"/>
    </row>
    <row r="144" spans="1:7" ht="16.5" customHeight="1">
      <c r="A144" s="33"/>
      <c r="B144" s="10" t="s">
        <v>141</v>
      </c>
      <c r="C144" s="9">
        <f t="shared" si="2"/>
        <v>0</v>
      </c>
      <c r="D144" s="9"/>
      <c r="E144" s="9"/>
      <c r="F144" s="9"/>
      <c r="G144" s="9"/>
    </row>
    <row r="145" spans="1:7" ht="15" customHeight="1">
      <c r="A145" s="33"/>
      <c r="B145" s="10" t="s">
        <v>142</v>
      </c>
      <c r="C145" s="9">
        <f t="shared" si="2"/>
        <v>0</v>
      </c>
      <c r="D145" s="9"/>
      <c r="E145" s="9"/>
      <c r="F145" s="9"/>
      <c r="G145" s="9"/>
    </row>
    <row r="146" spans="1:7" ht="13.5" customHeight="1">
      <c r="A146" s="33"/>
      <c r="B146" s="10" t="s">
        <v>143</v>
      </c>
      <c r="C146" s="9">
        <f t="shared" si="2"/>
        <v>0</v>
      </c>
      <c r="D146" s="9"/>
      <c r="E146" s="9"/>
      <c r="F146" s="9"/>
      <c r="G146" s="9"/>
    </row>
    <row r="147" spans="1:7" ht="14.25" customHeight="1">
      <c r="A147" s="33"/>
      <c r="B147" s="10" t="s">
        <v>66</v>
      </c>
      <c r="C147" s="9">
        <f t="shared" si="2"/>
        <v>0</v>
      </c>
      <c r="D147" s="9"/>
      <c r="E147" s="9"/>
      <c r="F147" s="9"/>
      <c r="G147" s="9"/>
    </row>
    <row r="148" spans="1:7" ht="15">
      <c r="A148" s="33"/>
      <c r="B148" s="10" t="s">
        <v>144</v>
      </c>
      <c r="C148" s="9">
        <f t="shared" si="2"/>
        <v>0</v>
      </c>
      <c r="D148" s="9"/>
      <c r="E148" s="9"/>
      <c r="F148" s="9"/>
      <c r="G148" s="9"/>
    </row>
    <row r="149" spans="1:7" ht="14.25" customHeight="1">
      <c r="A149" s="12"/>
      <c r="B149" s="30" t="s">
        <v>145</v>
      </c>
      <c r="C149" s="8">
        <f t="shared" si="2"/>
        <v>2806.3</v>
      </c>
      <c r="D149" s="8">
        <f>D6+D16+D19+D20+D29+D33+D40+D43+D66+D100+D101+D102+D103+D114+D130</f>
        <v>1162.6</v>
      </c>
      <c r="E149" s="8">
        <f>E6+E16+E19+E20+E29+E33+E40+E43+E66+E100+E101+E102+E103+E114+E130</f>
        <v>605.8000000000001</v>
      </c>
      <c r="F149" s="8">
        <f>F6+F16+F19+F20+F29+F33+F40+F43+F66+F100+F101+F102+F103+F114+F130</f>
        <v>459.09999999999997</v>
      </c>
      <c r="G149" s="8">
        <f>G6+G16+G19+G20+G29+G33+G40+G43+G66+G100+G101+G102+G103+G114+G130</f>
        <v>578.8</v>
      </c>
    </row>
    <row r="150" spans="1:7" ht="15">
      <c r="A150" s="39" t="s">
        <v>146</v>
      </c>
      <c r="B150" s="4" t="s">
        <v>147</v>
      </c>
      <c r="C150" s="34">
        <f t="shared" si="2"/>
        <v>60</v>
      </c>
      <c r="D150" s="35">
        <f>D8</f>
        <v>10</v>
      </c>
      <c r="E150" s="35">
        <f>E8</f>
        <v>15</v>
      </c>
      <c r="F150" s="35">
        <f>F8</f>
        <v>15</v>
      </c>
      <c r="G150" s="35">
        <f>G8</f>
        <v>20</v>
      </c>
    </row>
    <row r="151" spans="1:7" ht="15">
      <c r="A151" s="39"/>
      <c r="B151" s="4" t="s">
        <v>148</v>
      </c>
      <c r="C151" s="34">
        <f t="shared" si="2"/>
        <v>18.1</v>
      </c>
      <c r="D151" s="4">
        <v>3</v>
      </c>
      <c r="E151" s="4">
        <v>4.5</v>
      </c>
      <c r="F151" s="4">
        <v>4.5</v>
      </c>
      <c r="G151" s="4">
        <v>6.1</v>
      </c>
    </row>
    <row r="152" spans="1:7" ht="15">
      <c r="A152" s="39"/>
      <c r="B152" s="4" t="s">
        <v>149</v>
      </c>
      <c r="C152" s="34">
        <f t="shared" si="2"/>
        <v>78.1</v>
      </c>
      <c r="D152" s="35">
        <f>D150+D151</f>
        <v>13</v>
      </c>
      <c r="E152" s="35">
        <f>E150+E151</f>
        <v>19.5</v>
      </c>
      <c r="F152" s="35">
        <f>F150+F151</f>
        <v>19.5</v>
      </c>
      <c r="G152" s="35">
        <f>G150+G151</f>
        <v>26.1</v>
      </c>
    </row>
    <row r="153" spans="1:7" ht="15">
      <c r="A153" s="39"/>
      <c r="B153" s="4" t="s">
        <v>150</v>
      </c>
      <c r="C153" s="34">
        <f t="shared" si="2"/>
        <v>2728.2</v>
      </c>
      <c r="D153" s="35">
        <f>D149-D150-D151</f>
        <v>1149.6</v>
      </c>
      <c r="E153" s="35">
        <f>E149-E150-E151</f>
        <v>586.3000000000001</v>
      </c>
      <c r="F153" s="35">
        <f>F149-F150-F151</f>
        <v>439.59999999999997</v>
      </c>
      <c r="G153" s="35">
        <f>G149-G150-G151</f>
        <v>552.6999999999999</v>
      </c>
    </row>
    <row r="154" spans="1:7" ht="15">
      <c r="A154" s="39" t="s">
        <v>151</v>
      </c>
      <c r="B154" s="36" t="s">
        <v>152</v>
      </c>
      <c r="C154" s="9">
        <f>D154+E154+F154+G154</f>
        <v>2656.6</v>
      </c>
      <c r="D154" s="4">
        <f>D153-D155</f>
        <v>1131.6</v>
      </c>
      <c r="E154" s="4">
        <f>E153-E155</f>
        <v>568.3000000000001</v>
      </c>
      <c r="F154" s="4">
        <f>F153-F155</f>
        <v>421.59999999999997</v>
      </c>
      <c r="G154" s="4">
        <f>G153-G155</f>
        <v>535.0999999999999</v>
      </c>
    </row>
    <row r="155" spans="1:7" ht="15">
      <c r="A155" s="39"/>
      <c r="B155" s="37" t="s">
        <v>153</v>
      </c>
      <c r="C155" s="9">
        <f>D155+E155+F155+G155</f>
        <v>71.6</v>
      </c>
      <c r="D155" s="35">
        <f>D16</f>
        <v>18</v>
      </c>
      <c r="E155" s="35">
        <f>E16</f>
        <v>18</v>
      </c>
      <c r="F155" s="35">
        <f>F16</f>
        <v>18</v>
      </c>
      <c r="G155" s="35">
        <f>G16</f>
        <v>17.6</v>
      </c>
    </row>
  </sheetData>
  <mergeCells count="7">
    <mergeCell ref="A154:A155"/>
    <mergeCell ref="A150:A153"/>
    <mergeCell ref="C2:G2"/>
    <mergeCell ref="A3:A5"/>
    <mergeCell ref="B3:B5"/>
    <mergeCell ref="C3:C5"/>
    <mergeCell ref="D3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2012-02-01T12:02:07Z</dcterms:modified>
  <cp:category/>
  <cp:version/>
  <cp:contentType/>
  <cp:contentStatus/>
</cp:coreProperties>
</file>